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20" yWindow="780" windowWidth="22428" windowHeight="8676"/>
  </bookViews>
  <sheets>
    <sheet name="без учета счетов бюджета" sheetId="2" r:id="rId1"/>
  </sheets>
  <definedNames>
    <definedName name="_xlnm.Print_Titles" localSheetId="0">'без учета счетов бюджета'!$3:$4</definedName>
  </definedNames>
  <calcPr calcId="125725"/>
</workbook>
</file>

<file path=xl/calcChain.xml><?xml version="1.0" encoding="utf-8"?>
<calcChain xmlns="http://schemas.openxmlformats.org/spreadsheetml/2006/main">
  <c r="M6" i="2"/>
  <c r="M7"/>
  <c r="M8"/>
  <c r="M9"/>
  <c r="M11"/>
  <c r="M12"/>
  <c r="M13"/>
  <c r="M15"/>
  <c r="M16"/>
  <c r="M18"/>
  <c r="M20"/>
  <c r="M21"/>
  <c r="M22"/>
  <c r="M24"/>
  <c r="M25"/>
  <c r="M26"/>
  <c r="M27"/>
  <c r="M28"/>
  <c r="M30"/>
  <c r="M32"/>
  <c r="M33"/>
  <c r="M34"/>
  <c r="M35"/>
  <c r="M37"/>
  <c r="M38"/>
  <c r="M39"/>
  <c r="M40"/>
  <c r="M41"/>
  <c r="M42"/>
  <c r="M44"/>
  <c r="M45"/>
  <c r="M47"/>
  <c r="M48"/>
  <c r="M50"/>
  <c r="M51"/>
  <c r="M52"/>
  <c r="M54"/>
  <c r="M55"/>
  <c r="M58"/>
  <c r="M60"/>
  <c r="M61"/>
  <c r="M63"/>
  <c r="M65"/>
  <c r="M67"/>
  <c r="L66"/>
  <c r="K66"/>
  <c r="L64"/>
  <c r="M64" s="1"/>
  <c r="K64"/>
  <c r="L62"/>
  <c r="K62"/>
  <c r="L53"/>
  <c r="K53"/>
  <c r="L29"/>
  <c r="M29" s="1"/>
  <c r="K29"/>
  <c r="L36"/>
  <c r="M36" s="1"/>
  <c r="K36"/>
  <c r="L31"/>
  <c r="K31"/>
  <c r="L23"/>
  <c r="M23" s="1"/>
  <c r="K23"/>
  <c r="L19"/>
  <c r="K19"/>
  <c r="L17"/>
  <c r="K17"/>
  <c r="L14"/>
  <c r="K14"/>
  <c r="L10"/>
  <c r="K10"/>
  <c r="L49"/>
  <c r="M49" s="1"/>
  <c r="K49"/>
  <c r="L46"/>
  <c r="K46"/>
  <c r="L59"/>
  <c r="L57" s="1"/>
  <c r="L56" s="1"/>
  <c r="K59"/>
  <c r="K57" s="1"/>
  <c r="K56" s="1"/>
  <c r="M57" l="1"/>
  <c r="M46"/>
  <c r="M10"/>
  <c r="M17"/>
  <c r="M53"/>
  <c r="M56"/>
  <c r="M14"/>
  <c r="M19"/>
  <c r="M31"/>
  <c r="M62"/>
  <c r="M66"/>
  <c r="M59"/>
  <c r="L43"/>
  <c r="K43"/>
  <c r="L5"/>
  <c r="K5"/>
  <c r="M43" l="1"/>
  <c r="K68"/>
  <c r="M5"/>
  <c r="L68"/>
  <c r="M68" l="1"/>
</calcChain>
</file>

<file path=xl/sharedStrings.xml><?xml version="1.0" encoding="utf-8"?>
<sst xmlns="http://schemas.openxmlformats.org/spreadsheetml/2006/main" count="201" uniqueCount="105">
  <si>
    <t>Единица измерения: тыс. руб.</t>
  </si>
  <si>
    <t>Наименование показателя</t>
  </si>
  <si>
    <t>Разд.</t>
  </si>
  <si>
    <t/>
  </si>
  <si>
    <t>Уточненная роспись/план</t>
  </si>
  <si>
    <t>Касс. расход</t>
  </si>
  <si>
    <t>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</si>
  <si>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</si>
  <si>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</si>
  <si>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</si>
  <si>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</si>
  <si>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</si>
  <si>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</si>
  <si>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</si>
  <si>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</si>
  <si>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</si>
  <si>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</si>
  <si>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</si>
  <si>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</si>
  <si>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</si>
  <si>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</si>
  <si>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</si>
  <si>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</si>
  <si>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</si>
  <si>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</si>
  <si>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</si>
  <si>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</si>
  <si>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  Обеспечение пожарной безопасности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</si>
  <si>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</si>
  <si>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</si>
  <si>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</si>
  <si>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</si>
  <si>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</si>
  <si>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</si>
  <si>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</si>
  <si>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Водное хозяйство</t>
  </si>
  <si>
    <t>0406</t>
  </si>
  <si>
    <t xml:space="preserve">        Транспорт</t>
  </si>
  <si>
    <t>0408</t>
  </si>
  <si>
    <t xml:space="preserve">        Дорожное хозяйство (дорожные фонды)</t>
  </si>
  <si>
    <t>0409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</si>
  <si>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</si>
  <si>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</si>
  <si>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</si>
  <si>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</si>
  <si>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</si>
  <si>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</si>
  <si>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</si>
  <si>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</si>
  <si>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</si>
  <si>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</si>
  <si>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</si>
  <si>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</si>
  <si>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</si>
  <si>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</si>
  <si>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Другие вопросы в области охраны окружающей среды</t>
  </si>
  <si>
    <t>0605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</si>
  <si>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</si>
  <si>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</si>
  <si>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</si>
  <si>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</si>
  <si>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</si>
  <si>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</si>
  <si>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Другие вопросы в области социальной политики</t>
  </si>
  <si>
    <t>1006</t>
  </si>
  <si>
    <t xml:space="preserve">      СРЕДСТВА МАССОВОЙ ИНФОРМАЦИИ</t>
  </si>
  <si>
    <t>1200</t>
  </si>
  <si>
    <t xml:space="preserve">        Другие вопросы в области средств массовой информации</t>
  </si>
  <si>
    <t>1204</t>
  </si>
  <si>
    <t xml:space="preserve">      ОБРАЗОВАНИЕ</t>
  </si>
  <si>
    <t>0700</t>
  </si>
  <si>
    <t xml:space="preserve">        Дошкольное образование</t>
  </si>
  <si>
    <t>0701</t>
  </si>
  <si>
    <t xml:space="preserve">        Общее образование</t>
  </si>
  <si>
    <t>0702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</si>
  <si>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</si>
  <si>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</si>
  <si>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</si>
  <si>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</si>
  <si>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</si>
  <si>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</si>
  <si>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</si>
  <si>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</si>
  <si>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</si>
  <si>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</si>
  <si>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  Другие вопросы в области культуры, кинематографии</t>
  </si>
  <si>
    <t>0804</t>
  </si>
  <si>
    <t xml:space="preserve">      ФИЗИЧЕСКАЯ КУЛЬТУРА И СПОРТ</t>
  </si>
  <si>
    <t>1100</t>
  </si>
  <si>
    <t xml:space="preserve">        Массовый спорт</t>
  </si>
  <si>
    <t>1102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</si>
  <si>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</si>
  <si>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</si>
  <si>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</si>
  <si>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</si>
  <si>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</si>
  <si>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</si>
  <si>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</si>
  <si>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</si>
  <si>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>ВСЕГО РАСХОДОВ:</t>
  </si>
  <si>
    <t>% исп. год. назначений</t>
  </si>
  <si>
    <t>И.К. Чепуштанова</t>
  </si>
  <si>
    <t>(834365)51545</t>
  </si>
  <si>
    <t>Начальник Финансового отдела                                                                                                                                                                        Носова А.А.</t>
  </si>
  <si>
    <t>Исполнение бюджета Малышевского городского округа по расходам                                                                                            по состоянию на 01 апреля 2018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</si>
</sst>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0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16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4" fontId="3" fillId="3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4" fontId="3" fillId="2" borderId="2">
      <alignment horizontal="right" vertical="top" shrinkToFit="1"/>
    </xf>
    <xf numFmtId="164" fontId="1" fillId="0" borderId="2">
      <alignment horizontal="right" vertical="top" shrinkToFit="1"/>
    </xf>
  </cellStyleXfs>
  <cellXfs count="67">
    <xf numFmtId="0" fontId="0" fillId="0" borderId="0" xfId="0"/>
    <xf numFmtId="0" fontId="5" fillId="0" borderId="1" xfId="2" applyNumberFormat="1" applyFont="1" applyProtection="1"/>
    <xf numFmtId="0" fontId="6" fillId="0" borderId="0" xfId="0" applyFont="1" applyProtection="1">
      <protection locked="0"/>
    </xf>
    <xf numFmtId="0" fontId="5" fillId="0" borderId="2" xfId="6" applyNumberFormat="1" applyFont="1" applyProtection="1">
      <alignment horizontal="center" vertical="center" wrapText="1"/>
    </xf>
    <xf numFmtId="0" fontId="5" fillId="0" borderId="2" xfId="8" applyNumberFormat="1" applyFont="1" applyProtection="1">
      <alignment horizontal="center" vertical="center" wrapText="1"/>
    </xf>
    <xf numFmtId="0" fontId="5" fillId="0" borderId="2" xfId="11" applyNumberFormat="1" applyFont="1" applyProtection="1">
      <alignment horizontal="center" vertical="center" wrapText="1"/>
    </xf>
    <xf numFmtId="0" fontId="5" fillId="0" borderId="2" xfId="12" applyNumberFormat="1" applyFont="1" applyProtection="1">
      <alignment horizontal="center" vertical="center" wrapText="1"/>
    </xf>
    <xf numFmtId="0" fontId="5" fillId="0" borderId="2" xfId="13" applyNumberFormat="1" applyFont="1" applyProtection="1">
      <alignment horizontal="center" vertical="center" wrapText="1"/>
    </xf>
    <xf numFmtId="0" fontId="5" fillId="0" borderId="2" xfId="14" applyNumberFormat="1" applyFont="1" applyProtection="1">
      <alignment horizontal="center" vertical="center" wrapText="1"/>
    </xf>
    <xf numFmtId="0" fontId="5" fillId="0" borderId="2" xfId="15" applyNumberFormat="1" applyFont="1" applyProtection="1">
      <alignment horizontal="center" vertical="center" wrapText="1"/>
    </xf>
    <xf numFmtId="0" fontId="5" fillId="0" borderId="2" xfId="16" applyNumberFormat="1" applyFont="1" applyProtection="1">
      <alignment horizontal="center" vertical="center" wrapText="1"/>
    </xf>
    <xf numFmtId="0" fontId="5" fillId="0" borderId="2" xfId="17" applyNumberFormat="1" applyFont="1" applyProtection="1">
      <alignment horizontal="center" vertical="center" wrapText="1"/>
    </xf>
    <xf numFmtId="0" fontId="5" fillId="0" borderId="2" xfId="18" applyNumberFormat="1" applyFont="1" applyProtection="1">
      <alignment horizontal="center" vertical="center" wrapText="1"/>
    </xf>
    <xf numFmtId="0" fontId="5" fillId="0" borderId="2" xfId="28" applyNumberFormat="1" applyFont="1" applyProtection="1">
      <alignment horizontal="center" vertical="center" wrapText="1"/>
    </xf>
    <xf numFmtId="0" fontId="5" fillId="0" borderId="2" xfId="6" applyFont="1" applyProtection="1">
      <alignment horizontal="center" vertical="center" wrapText="1"/>
      <protection locked="0"/>
    </xf>
    <xf numFmtId="0" fontId="5" fillId="0" borderId="2" xfId="8" applyFont="1" applyProtection="1">
      <alignment horizontal="center" vertical="center" wrapText="1"/>
      <protection locked="0"/>
    </xf>
    <xf numFmtId="0" fontId="5" fillId="0" borderId="2" xfId="11" applyFont="1" applyProtection="1">
      <alignment horizontal="center" vertical="center" wrapText="1"/>
      <protection locked="0"/>
    </xf>
    <xf numFmtId="0" fontId="5" fillId="0" borderId="2" xfId="12" applyFont="1" applyProtection="1">
      <alignment horizontal="center" vertical="center" wrapText="1"/>
      <protection locked="0"/>
    </xf>
    <xf numFmtId="0" fontId="5" fillId="0" borderId="2" xfId="13" applyFont="1" applyProtection="1">
      <alignment horizontal="center" vertical="center" wrapText="1"/>
      <protection locked="0"/>
    </xf>
    <xf numFmtId="0" fontId="5" fillId="0" borderId="2" xfId="14" applyFont="1" applyProtection="1">
      <alignment horizontal="center" vertical="center" wrapText="1"/>
      <protection locked="0"/>
    </xf>
    <xf numFmtId="0" fontId="5" fillId="0" borderId="2" xfId="15" applyFont="1" applyProtection="1">
      <alignment horizontal="center" vertical="center" wrapText="1"/>
      <protection locked="0"/>
    </xf>
    <xf numFmtId="0" fontId="5" fillId="0" borderId="2" xfId="16" applyFont="1" applyProtection="1">
      <alignment horizontal="center" vertical="center" wrapText="1"/>
      <protection locked="0"/>
    </xf>
    <xf numFmtId="0" fontId="5" fillId="0" borderId="2" xfId="17" applyFont="1" applyProtection="1">
      <alignment horizontal="center" vertical="center" wrapText="1"/>
      <protection locked="0"/>
    </xf>
    <xf numFmtId="0" fontId="5" fillId="0" borderId="2" xfId="18" applyFont="1" applyProtection="1">
      <alignment horizontal="center" vertical="center" wrapText="1"/>
      <protection locked="0"/>
    </xf>
    <xf numFmtId="0" fontId="5" fillId="0" borderId="2" xfId="28" applyFont="1" applyProtection="1">
      <alignment horizontal="center" vertical="center" wrapText="1"/>
      <protection locked="0"/>
    </xf>
    <xf numFmtId="0" fontId="7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" fontId="5" fillId="0" borderId="2" xfId="30" applyFont="1" applyFill="1" applyProtection="1">
      <alignment horizontal="center" vertical="top" shrinkToFit="1"/>
    </xf>
    <xf numFmtId="164" fontId="7" fillId="0" borderId="2" xfId="31" applyFont="1" applyFill="1" applyProtection="1">
      <alignment horizontal="right" vertical="top" shrinkToFit="1"/>
    </xf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5" borderId="2" xfId="29" applyNumberFormat="1" applyFont="1" applyFill="1" applyProtection="1">
      <alignment vertical="top" wrapText="1"/>
    </xf>
    <xf numFmtId="1" fontId="5" fillId="5" borderId="2" xfId="30" applyNumberFormat="1" applyFont="1" applyFill="1" applyProtection="1">
      <alignment horizontal="center" vertical="top" shrinkToFit="1"/>
    </xf>
    <xf numFmtId="1" fontId="5" fillId="5" borderId="2" xfId="30" applyFont="1" applyFill="1" applyProtection="1">
      <alignment horizontal="center" vertical="top" shrinkToFit="1"/>
    </xf>
    <xf numFmtId="164" fontId="7" fillId="5" borderId="2" xfId="31" applyFont="1" applyFill="1" applyProtection="1">
      <alignment horizontal="right" vertical="top" shrinkToFit="1"/>
    </xf>
    <xf numFmtId="164" fontId="7" fillId="2" borderId="2" xfId="31" applyFont="1" applyProtection="1">
      <alignment horizontal="right" vertical="top" shrinkToFit="1"/>
    </xf>
    <xf numFmtId="0" fontId="7" fillId="0" borderId="2" xfId="29" applyNumberFormat="1" applyFont="1" applyProtection="1">
      <alignment vertical="top" wrapText="1"/>
    </xf>
    <xf numFmtId="1" fontId="5" fillId="0" borderId="2" xfId="30" applyNumberFormat="1" applyFont="1" applyProtection="1">
      <alignment horizontal="center" vertical="top" shrinkToFit="1"/>
    </xf>
    <xf numFmtId="1" fontId="5" fillId="0" borderId="2" xfId="30" applyFont="1" applyProtection="1">
      <alignment horizontal="center" vertical="top" shrinkToFit="1"/>
    </xf>
    <xf numFmtId="0" fontId="5" fillId="0" borderId="2" xfId="29" applyNumberFormat="1" applyFont="1" applyProtection="1">
      <alignment vertical="top" wrapText="1"/>
    </xf>
    <xf numFmtId="0" fontId="5" fillId="5" borderId="2" xfId="29" applyNumberFormat="1" applyFont="1" applyFill="1" applyProtection="1">
      <alignment vertical="top" wrapText="1"/>
    </xf>
    <xf numFmtId="0" fontId="5" fillId="0" borderId="2" xfId="29" applyNumberFormat="1" applyFont="1" applyFill="1" applyProtection="1">
      <alignment vertical="top" wrapText="1"/>
    </xf>
    <xf numFmtId="164" fontId="5" fillId="2" borderId="2" xfId="31" applyFont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1" fontId="7" fillId="0" borderId="2" xfId="30" applyFont="1" applyFill="1" applyProtection="1">
      <alignment horizontal="center" vertical="top" shrinkToFit="1"/>
    </xf>
    <xf numFmtId="1" fontId="7" fillId="0" borderId="2" xfId="30" applyNumberFormat="1" applyFont="1" applyProtection="1">
      <alignment horizontal="center" vertical="top" shrinkToFit="1"/>
    </xf>
    <xf numFmtId="1" fontId="7" fillId="0" borderId="2" xfId="30" applyFont="1" applyProtection="1">
      <alignment horizontal="center" vertical="top" shrinkToFit="1"/>
    </xf>
    <xf numFmtId="4" fontId="7" fillId="0" borderId="2" xfId="31" applyNumberFormat="1" applyFont="1" applyFill="1" applyProtection="1">
      <alignment horizontal="right" vertical="top" shrinkToFit="1"/>
    </xf>
    <xf numFmtId="4" fontId="5" fillId="0" borderId="2" xfId="31" applyNumberFormat="1" applyFont="1" applyFill="1" applyProtection="1">
      <alignment horizontal="right" vertical="top" shrinkToFit="1"/>
    </xf>
    <xf numFmtId="4" fontId="5" fillId="5" borderId="2" xfId="31" applyNumberFormat="1" applyFont="1" applyFill="1" applyProtection="1">
      <alignment horizontal="right" vertical="top" shrinkToFit="1"/>
    </xf>
    <xf numFmtId="4" fontId="7" fillId="0" borderId="2" xfId="34" applyNumberFormat="1" applyFont="1" applyFill="1" applyProtection="1">
      <alignment horizontal="right" vertical="top" shrinkToFit="1"/>
    </xf>
    <xf numFmtId="4" fontId="5" fillId="0" borderId="1" xfId="2" applyNumberFormat="1" applyFont="1" applyProtection="1"/>
    <xf numFmtId="0" fontId="5" fillId="0" borderId="3" xfId="5" applyNumberFormat="1" applyFont="1" applyBorder="1" applyAlignment="1" applyProtection="1">
      <alignment horizontal="right"/>
    </xf>
    <xf numFmtId="1" fontId="5" fillId="0" borderId="5" xfId="30" applyNumberFormat="1" applyFont="1" applyBorder="1" applyProtection="1">
      <alignment horizontal="center" vertical="top" shrinkToFit="1"/>
    </xf>
    <xf numFmtId="164" fontId="7" fillId="3" borderId="4" xfId="34" applyFont="1" applyBorder="1" applyProtection="1">
      <alignment horizontal="right" vertical="top" shrinkToFit="1"/>
    </xf>
    <xf numFmtId="0" fontId="5" fillId="0" borderId="5" xfId="29" applyNumberFormat="1" applyFont="1" applyBorder="1" applyProtection="1">
      <alignment vertical="top" wrapText="1"/>
    </xf>
    <xf numFmtId="1" fontId="5" fillId="0" borderId="5" xfId="30" applyFont="1" applyBorder="1" applyProtection="1">
      <alignment horizontal="center" vertical="top" shrinkToFit="1"/>
    </xf>
    <xf numFmtId="0" fontId="7" fillId="0" borderId="7" xfId="33" applyNumberFormat="1" applyFont="1" applyBorder="1" applyAlignment="1" applyProtection="1"/>
    <xf numFmtId="0" fontId="7" fillId="0" borderId="7" xfId="33" applyFont="1" applyBorder="1" applyAlignment="1" applyProtection="1">
      <protection locked="0"/>
    </xf>
    <xf numFmtId="0" fontId="7" fillId="0" borderId="8" xfId="33" applyFont="1" applyBorder="1" applyAlignme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7" fillId="0" borderId="1" xfId="3" applyNumberFormat="1" applyFont="1" applyProtection="1">
      <alignment horizontal="center" wrapText="1"/>
    </xf>
    <xf numFmtId="0" fontId="7" fillId="0" borderId="1" xfId="3" applyFont="1" applyProtection="1">
      <alignment horizontal="center" wrapText="1"/>
      <protection locked="0"/>
    </xf>
    <xf numFmtId="0" fontId="8" fillId="0" borderId="0" xfId="0" applyFont="1" applyFill="1" applyProtection="1">
      <protection locked="0"/>
    </xf>
    <xf numFmtId="0" fontId="8" fillId="0" borderId="6" xfId="0" applyFont="1" applyBorder="1" applyProtection="1">
      <protection locked="0"/>
    </xf>
  </cellXfs>
  <cellStyles count="53">
    <cellStyle name="br" xfId="39"/>
    <cellStyle name="col" xfId="38"/>
    <cellStyle name="st49" xfId="34"/>
    <cellStyle name="st50" xfId="31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46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7"/>
    <cellStyle name="xl55" xfId="35"/>
    <cellStyle name="xl56" xfId="3"/>
    <cellStyle name="xl57" xfId="4"/>
    <cellStyle name="xl58" xfId="5"/>
    <cellStyle name="xl59" xfId="48"/>
    <cellStyle name="xl60" xfId="29"/>
    <cellStyle name="xl61" xfId="49"/>
    <cellStyle name="xl62" xfId="50"/>
    <cellStyle name="xl63" xfId="5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73"/>
  <sheetViews>
    <sheetView showGridLines="0" tabSelected="1" zoomScaleNormal="100" workbookViewId="0">
      <selection activeCell="M5" sqref="M5"/>
    </sheetView>
  </sheetViews>
  <sheetFormatPr defaultRowHeight="13.8" outlineLevelRow="2"/>
  <cols>
    <col min="1" max="1" width="6.109375" style="2" customWidth="1"/>
    <col min="2" max="2" width="7.44140625" style="2" customWidth="1"/>
    <col min="3" max="3" width="55" style="2" customWidth="1"/>
    <col min="4" max="9" width="8.88671875" style="2" hidden="1"/>
    <col min="10" max="10" width="8.88671875" style="2" hidden="1" customWidth="1"/>
    <col min="11" max="13" width="13.88671875" style="2" customWidth="1"/>
    <col min="14" max="14" width="8.88671875" style="2" customWidth="1"/>
    <col min="15" max="16384" width="8.88671875" style="2"/>
  </cols>
  <sheetData>
    <row r="1" spans="1:14" ht="36.6" customHeight="1">
      <c r="A1" s="60"/>
      <c r="B1" s="60"/>
      <c r="C1" s="63" t="s">
        <v>104</v>
      </c>
      <c r="D1" s="64"/>
      <c r="E1" s="64"/>
      <c r="F1" s="64"/>
      <c r="G1" s="64"/>
      <c r="H1" s="64"/>
      <c r="I1" s="64"/>
      <c r="J1" s="64"/>
      <c r="K1" s="64"/>
      <c r="L1" s="64"/>
      <c r="M1" s="64"/>
      <c r="N1" s="1"/>
    </row>
    <row r="2" spans="1:14" ht="12.75" customHeight="1">
      <c r="A2" s="60"/>
      <c r="B2" s="52" t="s">
        <v>0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1"/>
    </row>
    <row r="3" spans="1:14" ht="26.25" customHeight="1">
      <c r="A3" s="60"/>
      <c r="B3" s="4" t="s">
        <v>2</v>
      </c>
      <c r="C3" s="3" t="s">
        <v>1</v>
      </c>
      <c r="D3" s="5" t="s">
        <v>3</v>
      </c>
      <c r="E3" s="6" t="s">
        <v>3</v>
      </c>
      <c r="F3" s="7" t="s">
        <v>3</v>
      </c>
      <c r="G3" s="8" t="s">
        <v>3</v>
      </c>
      <c r="H3" s="9" t="s">
        <v>3</v>
      </c>
      <c r="I3" s="10" t="s">
        <v>3</v>
      </c>
      <c r="J3" s="11" t="s">
        <v>3</v>
      </c>
      <c r="K3" s="12" t="s">
        <v>4</v>
      </c>
      <c r="L3" s="13" t="s">
        <v>5</v>
      </c>
      <c r="M3" s="13" t="s">
        <v>100</v>
      </c>
      <c r="N3" s="1"/>
    </row>
    <row r="4" spans="1:14">
      <c r="A4" s="60"/>
      <c r="B4" s="15"/>
      <c r="C4" s="14"/>
      <c r="D4" s="16"/>
      <c r="E4" s="17"/>
      <c r="F4" s="18"/>
      <c r="G4" s="19"/>
      <c r="H4" s="20"/>
      <c r="I4" s="21"/>
      <c r="J4" s="22"/>
      <c r="K4" s="23"/>
      <c r="L4" s="24"/>
      <c r="M4" s="24"/>
      <c r="N4" s="1"/>
    </row>
    <row r="5" spans="1:14" s="30" customFormat="1" ht="16.2" customHeight="1" outlineLevel="1">
      <c r="A5" s="65"/>
      <c r="B5" s="43" t="s">
        <v>8</v>
      </c>
      <c r="C5" s="25" t="s">
        <v>7</v>
      </c>
      <c r="D5" s="43" t="s">
        <v>6</v>
      </c>
      <c r="E5" s="44"/>
      <c r="F5" s="44"/>
      <c r="G5" s="44"/>
      <c r="H5" s="44"/>
      <c r="I5" s="44"/>
      <c r="J5" s="28">
        <v>0</v>
      </c>
      <c r="K5" s="47">
        <f>K6+K7+K8+K9+K10+K13+K14</f>
        <v>35809.33</v>
      </c>
      <c r="L5" s="47">
        <f t="shared" ref="L5" si="0">L6+L7+L8+L9+L10+L13+L14</f>
        <v>7642.8775999999998</v>
      </c>
      <c r="M5" s="47">
        <f>L5*100/K5</f>
        <v>21.343257748748719</v>
      </c>
      <c r="N5" s="29"/>
    </row>
    <row r="6" spans="1:14" s="30" customFormat="1" ht="26.4" customHeight="1" outlineLevel="2">
      <c r="A6" s="65"/>
      <c r="B6" s="26" t="s">
        <v>10</v>
      </c>
      <c r="C6" s="41" t="s">
        <v>9</v>
      </c>
      <c r="D6" s="26" t="s">
        <v>6</v>
      </c>
      <c r="E6" s="27"/>
      <c r="F6" s="27"/>
      <c r="G6" s="27"/>
      <c r="H6" s="27"/>
      <c r="I6" s="27"/>
      <c r="J6" s="28">
        <v>0</v>
      </c>
      <c r="K6" s="48">
        <v>1081.4000000000001</v>
      </c>
      <c r="L6" s="48">
        <v>292.64749999999998</v>
      </c>
      <c r="M6" s="48">
        <f t="shared" ref="M6:M68" si="1">L6*100/K6</f>
        <v>27.061910486406504</v>
      </c>
      <c r="N6" s="29"/>
    </row>
    <row r="7" spans="1:14" s="30" customFormat="1" ht="41.4" customHeight="1" outlineLevel="2">
      <c r="A7" s="65"/>
      <c r="B7" s="26" t="s">
        <v>92</v>
      </c>
      <c r="C7" s="41" t="s">
        <v>91</v>
      </c>
      <c r="D7" s="26" t="s">
        <v>6</v>
      </c>
      <c r="E7" s="27"/>
      <c r="F7" s="27"/>
      <c r="G7" s="27"/>
      <c r="H7" s="27"/>
      <c r="I7" s="27"/>
      <c r="J7" s="28">
        <v>0</v>
      </c>
      <c r="K7" s="48">
        <v>789.05</v>
      </c>
      <c r="L7" s="48">
        <v>154.917</v>
      </c>
      <c r="M7" s="48">
        <f t="shared" si="1"/>
        <v>19.633356568024841</v>
      </c>
      <c r="N7" s="29"/>
    </row>
    <row r="8" spans="1:14" s="30" customFormat="1" ht="41.4" customHeight="1" outlineLevel="2">
      <c r="A8" s="65"/>
      <c r="B8" s="26" t="s">
        <v>12</v>
      </c>
      <c r="C8" s="41" t="s">
        <v>11</v>
      </c>
      <c r="D8" s="26" t="s">
        <v>6</v>
      </c>
      <c r="E8" s="27"/>
      <c r="F8" s="27"/>
      <c r="G8" s="27"/>
      <c r="H8" s="27"/>
      <c r="I8" s="27"/>
      <c r="J8" s="28">
        <v>0</v>
      </c>
      <c r="K8" s="48">
        <v>8748.6299999999992</v>
      </c>
      <c r="L8" s="48">
        <v>1669.3702000000001</v>
      </c>
      <c r="M8" s="48">
        <f t="shared" si="1"/>
        <v>19.081504189798864</v>
      </c>
      <c r="N8" s="29"/>
    </row>
    <row r="9" spans="1:14" s="30" customFormat="1" outlineLevel="2">
      <c r="A9" s="65"/>
      <c r="B9" s="26" t="s">
        <v>14</v>
      </c>
      <c r="C9" s="41" t="s">
        <v>13</v>
      </c>
      <c r="D9" s="26" t="s">
        <v>6</v>
      </c>
      <c r="E9" s="27"/>
      <c r="F9" s="27"/>
      <c r="G9" s="27"/>
      <c r="H9" s="27"/>
      <c r="I9" s="27"/>
      <c r="J9" s="28">
        <v>0</v>
      </c>
      <c r="K9" s="48">
        <v>12.8</v>
      </c>
      <c r="L9" s="48">
        <v>4.4889999999999999</v>
      </c>
      <c r="M9" s="48">
        <f t="shared" si="1"/>
        <v>35.070312499999993</v>
      </c>
      <c r="N9" s="29"/>
    </row>
    <row r="10" spans="1:14" s="30" customFormat="1" ht="40.799999999999997" customHeight="1" outlineLevel="2">
      <c r="A10" s="65"/>
      <c r="B10" s="26" t="s">
        <v>94</v>
      </c>
      <c r="C10" s="41" t="s">
        <v>93</v>
      </c>
      <c r="D10" s="26"/>
      <c r="E10" s="27"/>
      <c r="F10" s="27"/>
      <c r="G10" s="27"/>
      <c r="H10" s="27"/>
      <c r="I10" s="27"/>
      <c r="J10" s="28"/>
      <c r="K10" s="48">
        <f>K11+K12</f>
        <v>4819.33</v>
      </c>
      <c r="L10" s="48">
        <f>L11+L12</f>
        <v>896.57140000000004</v>
      </c>
      <c r="M10" s="48">
        <f t="shared" si="1"/>
        <v>18.603652374915185</v>
      </c>
      <c r="N10" s="29"/>
    </row>
    <row r="11" spans="1:14" s="30" customFormat="1" ht="39.6" hidden="1" outlineLevel="2">
      <c r="A11" s="65"/>
      <c r="B11" s="26" t="s">
        <v>94</v>
      </c>
      <c r="C11" s="41" t="s">
        <v>93</v>
      </c>
      <c r="D11" s="26" t="s">
        <v>6</v>
      </c>
      <c r="E11" s="27"/>
      <c r="F11" s="27"/>
      <c r="G11" s="27"/>
      <c r="H11" s="27"/>
      <c r="I11" s="27"/>
      <c r="J11" s="28">
        <v>0</v>
      </c>
      <c r="K11" s="48">
        <v>1525.51</v>
      </c>
      <c r="L11" s="48">
        <v>321.68040000000002</v>
      </c>
      <c r="M11" s="48">
        <f t="shared" si="1"/>
        <v>21.086744760768532</v>
      </c>
      <c r="N11" s="29"/>
    </row>
    <row r="12" spans="1:14" s="30" customFormat="1" ht="39.6" hidden="1" outlineLevel="2">
      <c r="A12" s="65"/>
      <c r="B12" s="26" t="s">
        <v>94</v>
      </c>
      <c r="C12" s="41" t="s">
        <v>93</v>
      </c>
      <c r="D12" s="26" t="s">
        <v>6</v>
      </c>
      <c r="E12" s="27"/>
      <c r="F12" s="27"/>
      <c r="G12" s="27"/>
      <c r="H12" s="27"/>
      <c r="I12" s="27"/>
      <c r="J12" s="28">
        <v>0</v>
      </c>
      <c r="K12" s="48">
        <v>3293.82</v>
      </c>
      <c r="L12" s="48">
        <v>574.89099999999996</v>
      </c>
      <c r="M12" s="48">
        <f t="shared" si="1"/>
        <v>17.453625273997972</v>
      </c>
      <c r="N12" s="29"/>
    </row>
    <row r="13" spans="1:14" s="30" customFormat="1" outlineLevel="2">
      <c r="A13" s="65"/>
      <c r="B13" s="26" t="s">
        <v>16</v>
      </c>
      <c r="C13" s="41" t="s">
        <v>15</v>
      </c>
      <c r="D13" s="26" t="s">
        <v>6</v>
      </c>
      <c r="E13" s="27"/>
      <c r="F13" s="27"/>
      <c r="G13" s="27"/>
      <c r="H13" s="27"/>
      <c r="I13" s="27"/>
      <c r="J13" s="28">
        <v>0</v>
      </c>
      <c r="K13" s="48">
        <v>242.3</v>
      </c>
      <c r="L13" s="48">
        <v>0</v>
      </c>
      <c r="M13" s="48">
        <f t="shared" si="1"/>
        <v>0</v>
      </c>
      <c r="N13" s="29"/>
    </row>
    <row r="14" spans="1:14" s="30" customFormat="1" outlineLevel="2">
      <c r="A14" s="65"/>
      <c r="B14" s="26" t="s">
        <v>18</v>
      </c>
      <c r="C14" s="41" t="s">
        <v>17</v>
      </c>
      <c r="D14" s="26"/>
      <c r="E14" s="27"/>
      <c r="F14" s="27"/>
      <c r="G14" s="27"/>
      <c r="H14" s="27"/>
      <c r="I14" s="27"/>
      <c r="J14" s="28"/>
      <c r="K14" s="48">
        <f>K15+K16</f>
        <v>20115.82</v>
      </c>
      <c r="L14" s="48">
        <f t="shared" ref="L14" si="2">L15+L16</f>
        <v>4624.8824999999997</v>
      </c>
      <c r="M14" s="48">
        <f t="shared" si="1"/>
        <v>22.991270055110853</v>
      </c>
      <c r="N14" s="29"/>
    </row>
    <row r="15" spans="1:14" hidden="1" outlineLevel="2">
      <c r="A15" s="60"/>
      <c r="B15" s="32" t="s">
        <v>18</v>
      </c>
      <c r="C15" s="31" t="s">
        <v>17</v>
      </c>
      <c r="D15" s="32" t="s">
        <v>6</v>
      </c>
      <c r="E15" s="33"/>
      <c r="F15" s="33"/>
      <c r="G15" s="33"/>
      <c r="H15" s="33"/>
      <c r="I15" s="33"/>
      <c r="J15" s="34">
        <v>0</v>
      </c>
      <c r="K15" s="48">
        <v>17233.2</v>
      </c>
      <c r="L15" s="48">
        <v>4186.3627999999999</v>
      </c>
      <c r="M15" s="47">
        <f t="shared" si="1"/>
        <v>24.292428568112708</v>
      </c>
      <c r="N15" s="1"/>
    </row>
    <row r="16" spans="1:14" hidden="1" outlineLevel="2">
      <c r="A16" s="60"/>
      <c r="B16" s="32" t="s">
        <v>18</v>
      </c>
      <c r="C16" s="31" t="s">
        <v>17</v>
      </c>
      <c r="D16" s="32" t="s">
        <v>6</v>
      </c>
      <c r="E16" s="33"/>
      <c r="F16" s="33"/>
      <c r="G16" s="33"/>
      <c r="H16" s="33"/>
      <c r="I16" s="33"/>
      <c r="J16" s="34">
        <v>0</v>
      </c>
      <c r="K16" s="48">
        <v>2882.62</v>
      </c>
      <c r="L16" s="48">
        <v>438.5197</v>
      </c>
      <c r="M16" s="47">
        <f t="shared" si="1"/>
        <v>15.21253928717625</v>
      </c>
      <c r="N16" s="1"/>
    </row>
    <row r="17" spans="1:14" outlineLevel="1" collapsed="1">
      <c r="A17" s="60"/>
      <c r="B17" s="45" t="s">
        <v>20</v>
      </c>
      <c r="C17" s="36" t="s">
        <v>19</v>
      </c>
      <c r="D17" s="45" t="s">
        <v>6</v>
      </c>
      <c r="E17" s="46"/>
      <c r="F17" s="46"/>
      <c r="G17" s="46"/>
      <c r="H17" s="46"/>
      <c r="I17" s="46"/>
      <c r="J17" s="35">
        <v>0</v>
      </c>
      <c r="K17" s="47">
        <f>K18</f>
        <v>448.7</v>
      </c>
      <c r="L17" s="47">
        <f t="shared" ref="L17" si="3">L18</f>
        <v>92.818399999999997</v>
      </c>
      <c r="M17" s="47">
        <f t="shared" si="1"/>
        <v>20.686070871406287</v>
      </c>
      <c r="N17" s="1"/>
    </row>
    <row r="18" spans="1:14" ht="15" customHeight="1" outlineLevel="2">
      <c r="A18" s="60"/>
      <c r="B18" s="37" t="s">
        <v>22</v>
      </c>
      <c r="C18" s="39" t="s">
        <v>21</v>
      </c>
      <c r="D18" s="37" t="s">
        <v>6</v>
      </c>
      <c r="E18" s="38"/>
      <c r="F18" s="38"/>
      <c r="G18" s="38"/>
      <c r="H18" s="38"/>
      <c r="I18" s="38"/>
      <c r="J18" s="42">
        <v>0</v>
      </c>
      <c r="K18" s="48">
        <v>448.7</v>
      </c>
      <c r="L18" s="48">
        <v>92.818399999999997</v>
      </c>
      <c r="M18" s="48">
        <f t="shared" si="1"/>
        <v>20.686070871406287</v>
      </c>
      <c r="N18" s="1"/>
    </row>
    <row r="19" spans="1:14" ht="30" customHeight="1" outlineLevel="1">
      <c r="A19" s="60"/>
      <c r="B19" s="45" t="s">
        <v>24</v>
      </c>
      <c r="C19" s="36" t="s">
        <v>23</v>
      </c>
      <c r="D19" s="45" t="s">
        <v>6</v>
      </c>
      <c r="E19" s="46"/>
      <c r="F19" s="46"/>
      <c r="G19" s="46"/>
      <c r="H19" s="46"/>
      <c r="I19" s="46"/>
      <c r="J19" s="35">
        <v>0</v>
      </c>
      <c r="K19" s="47">
        <f>K20+K21+K22</f>
        <v>6164.2</v>
      </c>
      <c r="L19" s="47">
        <f t="shared" ref="L19" si="4">L20+L21+L22</f>
        <v>1079.4339</v>
      </c>
      <c r="M19" s="47">
        <f t="shared" si="1"/>
        <v>17.511338048733005</v>
      </c>
      <c r="N19" s="1"/>
    </row>
    <row r="20" spans="1:14" ht="25.2" customHeight="1" outlineLevel="2">
      <c r="A20" s="60"/>
      <c r="B20" s="37" t="s">
        <v>26</v>
      </c>
      <c r="C20" s="39" t="s">
        <v>25</v>
      </c>
      <c r="D20" s="37" t="s">
        <v>6</v>
      </c>
      <c r="E20" s="38"/>
      <c r="F20" s="38"/>
      <c r="G20" s="38"/>
      <c r="H20" s="38"/>
      <c r="I20" s="38"/>
      <c r="J20" s="35">
        <v>0</v>
      </c>
      <c r="K20" s="48">
        <v>5380.1</v>
      </c>
      <c r="L20" s="48">
        <v>923.73400000000004</v>
      </c>
      <c r="M20" s="48">
        <f t="shared" si="1"/>
        <v>17.169457816769206</v>
      </c>
      <c r="N20" s="1"/>
    </row>
    <row r="21" spans="1:14" outlineLevel="2">
      <c r="A21" s="60"/>
      <c r="B21" s="37" t="s">
        <v>28</v>
      </c>
      <c r="C21" s="39" t="s">
        <v>27</v>
      </c>
      <c r="D21" s="37" t="s">
        <v>6</v>
      </c>
      <c r="E21" s="38"/>
      <c r="F21" s="38"/>
      <c r="G21" s="38"/>
      <c r="H21" s="38"/>
      <c r="I21" s="38"/>
      <c r="J21" s="35">
        <v>0</v>
      </c>
      <c r="K21" s="48">
        <v>543.70000000000005</v>
      </c>
      <c r="L21" s="48">
        <v>57.6999</v>
      </c>
      <c r="M21" s="48">
        <f t="shared" si="1"/>
        <v>10.612451719698361</v>
      </c>
      <c r="N21" s="1"/>
    </row>
    <row r="22" spans="1:14" ht="30" customHeight="1" outlineLevel="2">
      <c r="A22" s="60"/>
      <c r="B22" s="37" t="s">
        <v>30</v>
      </c>
      <c r="C22" s="39" t="s">
        <v>29</v>
      </c>
      <c r="D22" s="37" t="s">
        <v>6</v>
      </c>
      <c r="E22" s="38"/>
      <c r="F22" s="38"/>
      <c r="G22" s="38"/>
      <c r="H22" s="38"/>
      <c r="I22" s="38"/>
      <c r="J22" s="35">
        <v>0</v>
      </c>
      <c r="K22" s="48">
        <v>240.4</v>
      </c>
      <c r="L22" s="48">
        <v>98</v>
      </c>
      <c r="M22" s="48">
        <f t="shared" si="1"/>
        <v>40.765391014975037</v>
      </c>
      <c r="N22" s="1"/>
    </row>
    <row r="23" spans="1:14" outlineLevel="1">
      <c r="A23" s="60"/>
      <c r="B23" s="45" t="s">
        <v>32</v>
      </c>
      <c r="C23" s="36" t="s">
        <v>31</v>
      </c>
      <c r="D23" s="45" t="s">
        <v>6</v>
      </c>
      <c r="E23" s="46"/>
      <c r="F23" s="46"/>
      <c r="G23" s="46"/>
      <c r="H23" s="46"/>
      <c r="I23" s="46"/>
      <c r="J23" s="35">
        <v>0</v>
      </c>
      <c r="K23" s="47">
        <f>K24+K25+K26+K27+K28</f>
        <v>7233.3</v>
      </c>
      <c r="L23" s="47">
        <f t="shared" ref="L23" si="5">L24+L25+L26+L27+L28</f>
        <v>220.26939999999999</v>
      </c>
      <c r="M23" s="47">
        <f t="shared" si="1"/>
        <v>3.0452131115811589</v>
      </c>
      <c r="N23" s="1"/>
    </row>
    <row r="24" spans="1:14" outlineLevel="2">
      <c r="A24" s="60"/>
      <c r="B24" s="37" t="s">
        <v>34</v>
      </c>
      <c r="C24" s="39" t="s">
        <v>33</v>
      </c>
      <c r="D24" s="37" t="s">
        <v>6</v>
      </c>
      <c r="E24" s="38"/>
      <c r="F24" s="38"/>
      <c r="G24" s="38"/>
      <c r="H24" s="38"/>
      <c r="I24" s="38"/>
      <c r="J24" s="35">
        <v>0</v>
      </c>
      <c r="K24" s="48">
        <v>247.9</v>
      </c>
      <c r="L24" s="48">
        <v>0</v>
      </c>
      <c r="M24" s="48">
        <f t="shared" si="1"/>
        <v>0</v>
      </c>
      <c r="N24" s="1"/>
    </row>
    <row r="25" spans="1:14" outlineLevel="2">
      <c r="A25" s="60"/>
      <c r="B25" s="37" t="s">
        <v>36</v>
      </c>
      <c r="C25" s="39" t="s">
        <v>35</v>
      </c>
      <c r="D25" s="37" t="s">
        <v>6</v>
      </c>
      <c r="E25" s="38"/>
      <c r="F25" s="38"/>
      <c r="G25" s="38"/>
      <c r="H25" s="38"/>
      <c r="I25" s="38"/>
      <c r="J25" s="35">
        <v>0</v>
      </c>
      <c r="K25" s="48">
        <v>466</v>
      </c>
      <c r="L25" s="48">
        <v>23.2</v>
      </c>
      <c r="M25" s="48">
        <f t="shared" si="1"/>
        <v>4.9785407725321891</v>
      </c>
      <c r="N25" s="1"/>
    </row>
    <row r="26" spans="1:14" outlineLevel="2">
      <c r="A26" s="60"/>
      <c r="B26" s="37" t="s">
        <v>38</v>
      </c>
      <c r="C26" s="39" t="s">
        <v>37</v>
      </c>
      <c r="D26" s="37" t="s">
        <v>6</v>
      </c>
      <c r="E26" s="38"/>
      <c r="F26" s="38"/>
      <c r="G26" s="38"/>
      <c r="H26" s="38"/>
      <c r="I26" s="38"/>
      <c r="J26" s="35">
        <v>0</v>
      </c>
      <c r="K26" s="48">
        <v>584.1</v>
      </c>
      <c r="L26" s="48">
        <v>0</v>
      </c>
      <c r="M26" s="48">
        <f t="shared" si="1"/>
        <v>0</v>
      </c>
      <c r="N26" s="1"/>
    </row>
    <row r="27" spans="1:14" outlineLevel="2">
      <c r="A27" s="60"/>
      <c r="B27" s="37" t="s">
        <v>40</v>
      </c>
      <c r="C27" s="39" t="s">
        <v>39</v>
      </c>
      <c r="D27" s="37" t="s">
        <v>6</v>
      </c>
      <c r="E27" s="38"/>
      <c r="F27" s="38"/>
      <c r="G27" s="38"/>
      <c r="H27" s="38"/>
      <c r="I27" s="38"/>
      <c r="J27" s="35">
        <v>0</v>
      </c>
      <c r="K27" s="48">
        <v>5830</v>
      </c>
      <c r="L27" s="48">
        <v>197.0694</v>
      </c>
      <c r="M27" s="48">
        <f t="shared" si="1"/>
        <v>3.3802641509433959</v>
      </c>
      <c r="N27" s="1"/>
    </row>
    <row r="28" spans="1:14" ht="15.6" customHeight="1" outlineLevel="2">
      <c r="A28" s="60"/>
      <c r="B28" s="37" t="s">
        <v>42</v>
      </c>
      <c r="C28" s="39" t="s">
        <v>41</v>
      </c>
      <c r="D28" s="37" t="s">
        <v>6</v>
      </c>
      <c r="E28" s="38"/>
      <c r="F28" s="38"/>
      <c r="G28" s="38"/>
      <c r="H28" s="38"/>
      <c r="I28" s="38"/>
      <c r="J28" s="35">
        <v>0</v>
      </c>
      <c r="K28" s="48">
        <v>105.3</v>
      </c>
      <c r="L28" s="48">
        <v>0</v>
      </c>
      <c r="M28" s="48">
        <f t="shared" si="1"/>
        <v>0</v>
      </c>
      <c r="N28" s="1"/>
    </row>
    <row r="29" spans="1:14" outlineLevel="2">
      <c r="A29" s="60"/>
      <c r="B29" s="45" t="s">
        <v>32</v>
      </c>
      <c r="C29" s="36" t="s">
        <v>31</v>
      </c>
      <c r="D29" s="45" t="s">
        <v>6</v>
      </c>
      <c r="E29" s="46"/>
      <c r="F29" s="46"/>
      <c r="G29" s="46"/>
      <c r="H29" s="46"/>
      <c r="I29" s="46"/>
      <c r="J29" s="35">
        <v>0</v>
      </c>
      <c r="K29" s="47">
        <f>K30</f>
        <v>694</v>
      </c>
      <c r="L29" s="47">
        <f t="shared" ref="L29" si="6">L30</f>
        <v>0</v>
      </c>
      <c r="M29" s="47">
        <f t="shared" si="1"/>
        <v>0</v>
      </c>
      <c r="N29" s="1"/>
    </row>
    <row r="30" spans="1:14" ht="12" customHeight="1" outlineLevel="2">
      <c r="A30" s="60"/>
      <c r="B30" s="37" t="s">
        <v>42</v>
      </c>
      <c r="C30" s="39" t="s">
        <v>41</v>
      </c>
      <c r="D30" s="37" t="s">
        <v>6</v>
      </c>
      <c r="E30" s="38"/>
      <c r="F30" s="38"/>
      <c r="G30" s="38"/>
      <c r="H30" s="38"/>
      <c r="I30" s="38"/>
      <c r="J30" s="35">
        <v>0</v>
      </c>
      <c r="K30" s="48">
        <v>694</v>
      </c>
      <c r="L30" s="48">
        <v>0</v>
      </c>
      <c r="M30" s="48">
        <f t="shared" si="1"/>
        <v>0</v>
      </c>
      <c r="N30" s="1"/>
    </row>
    <row r="31" spans="1:14" ht="15" customHeight="1" outlineLevel="1">
      <c r="A31" s="60"/>
      <c r="B31" s="45" t="s">
        <v>44</v>
      </c>
      <c r="C31" s="36" t="s">
        <v>43</v>
      </c>
      <c r="D31" s="45" t="s">
        <v>6</v>
      </c>
      <c r="E31" s="46"/>
      <c r="F31" s="46"/>
      <c r="G31" s="46"/>
      <c r="H31" s="46"/>
      <c r="I31" s="46"/>
      <c r="J31" s="35">
        <v>0</v>
      </c>
      <c r="K31" s="47">
        <f>K32+K33+K34+K35</f>
        <v>44011.993399999999</v>
      </c>
      <c r="L31" s="47">
        <f t="shared" ref="L31" si="7">L32+L33+L34+L35</f>
        <v>5170.4529000000002</v>
      </c>
      <c r="M31" s="47">
        <f t="shared" si="1"/>
        <v>11.747827127502934</v>
      </c>
      <c r="N31" s="1"/>
    </row>
    <row r="32" spans="1:14" outlineLevel="2">
      <c r="A32" s="60"/>
      <c r="B32" s="37" t="s">
        <v>46</v>
      </c>
      <c r="C32" s="39" t="s">
        <v>45</v>
      </c>
      <c r="D32" s="37" t="s">
        <v>6</v>
      </c>
      <c r="E32" s="38"/>
      <c r="F32" s="38"/>
      <c r="G32" s="38"/>
      <c r="H32" s="38"/>
      <c r="I32" s="38"/>
      <c r="J32" s="35">
        <v>0</v>
      </c>
      <c r="K32" s="48">
        <v>15440</v>
      </c>
      <c r="L32" s="48">
        <v>107.78449999999999</v>
      </c>
      <c r="M32" s="48">
        <f t="shared" si="1"/>
        <v>0.69808613989637303</v>
      </c>
      <c r="N32" s="1"/>
    </row>
    <row r="33" spans="1:14" outlineLevel="2">
      <c r="A33" s="60"/>
      <c r="B33" s="37" t="s">
        <v>48</v>
      </c>
      <c r="C33" s="39" t="s">
        <v>47</v>
      </c>
      <c r="D33" s="37" t="s">
        <v>6</v>
      </c>
      <c r="E33" s="38"/>
      <c r="F33" s="38"/>
      <c r="G33" s="38"/>
      <c r="H33" s="38"/>
      <c r="I33" s="38"/>
      <c r="J33" s="35">
        <v>0</v>
      </c>
      <c r="K33" s="48">
        <v>25949.054499999998</v>
      </c>
      <c r="L33" s="48">
        <v>4975.3545000000004</v>
      </c>
      <c r="M33" s="48">
        <f t="shared" si="1"/>
        <v>19.173548307896922</v>
      </c>
      <c r="N33" s="1"/>
    </row>
    <row r="34" spans="1:14" outlineLevel="2">
      <c r="A34" s="60"/>
      <c r="B34" s="37" t="s">
        <v>50</v>
      </c>
      <c r="C34" s="39" t="s">
        <v>49</v>
      </c>
      <c r="D34" s="37" t="s">
        <v>6</v>
      </c>
      <c r="E34" s="38"/>
      <c r="F34" s="38"/>
      <c r="G34" s="38"/>
      <c r="H34" s="38"/>
      <c r="I34" s="38"/>
      <c r="J34" s="35">
        <v>0</v>
      </c>
      <c r="K34" s="48">
        <v>2601.9389000000001</v>
      </c>
      <c r="L34" s="48">
        <v>87.313900000000004</v>
      </c>
      <c r="M34" s="48">
        <f t="shared" si="1"/>
        <v>3.3557244560969517</v>
      </c>
      <c r="N34" s="1"/>
    </row>
    <row r="35" spans="1:14" ht="15.6" customHeight="1" outlineLevel="2">
      <c r="A35" s="60"/>
      <c r="B35" s="37" t="s">
        <v>52</v>
      </c>
      <c r="C35" s="39" t="s">
        <v>51</v>
      </c>
      <c r="D35" s="37" t="s">
        <v>6</v>
      </c>
      <c r="E35" s="38"/>
      <c r="F35" s="38"/>
      <c r="G35" s="38"/>
      <c r="H35" s="38"/>
      <c r="I35" s="38"/>
      <c r="J35" s="35">
        <v>0</v>
      </c>
      <c r="K35" s="48">
        <v>21</v>
      </c>
      <c r="L35" s="48">
        <v>0</v>
      </c>
      <c r="M35" s="48">
        <f t="shared" si="1"/>
        <v>0</v>
      </c>
      <c r="N35" s="1"/>
    </row>
    <row r="36" spans="1:14" outlineLevel="1">
      <c r="A36" s="60"/>
      <c r="B36" s="45" t="s">
        <v>54</v>
      </c>
      <c r="C36" s="36" t="s">
        <v>53</v>
      </c>
      <c r="D36" s="45" t="s">
        <v>6</v>
      </c>
      <c r="E36" s="46"/>
      <c r="F36" s="46"/>
      <c r="G36" s="46"/>
      <c r="H36" s="46"/>
      <c r="I36" s="46"/>
      <c r="J36" s="35">
        <v>0</v>
      </c>
      <c r="K36" s="47">
        <f>K37</f>
        <v>142.6</v>
      </c>
      <c r="L36" s="47">
        <f t="shared" ref="L36" si="8">L37</f>
        <v>0</v>
      </c>
      <c r="M36" s="47">
        <f t="shared" si="1"/>
        <v>0</v>
      </c>
      <c r="N36" s="1"/>
    </row>
    <row r="37" spans="1:14" ht="15" customHeight="1" outlineLevel="2">
      <c r="A37" s="60"/>
      <c r="B37" s="37" t="s">
        <v>56</v>
      </c>
      <c r="C37" s="39" t="s">
        <v>55</v>
      </c>
      <c r="D37" s="37" t="s">
        <v>6</v>
      </c>
      <c r="E37" s="38"/>
      <c r="F37" s="38"/>
      <c r="G37" s="38"/>
      <c r="H37" s="38"/>
      <c r="I37" s="38"/>
      <c r="J37" s="35">
        <v>0</v>
      </c>
      <c r="K37" s="48">
        <v>142.6</v>
      </c>
      <c r="L37" s="48">
        <v>0</v>
      </c>
      <c r="M37" s="48">
        <f t="shared" si="1"/>
        <v>0</v>
      </c>
      <c r="N37" s="1"/>
    </row>
    <row r="38" spans="1:14" hidden="1" outlineLevel="2">
      <c r="A38" s="60"/>
      <c r="B38" s="32" t="s">
        <v>60</v>
      </c>
      <c r="C38" s="40" t="s">
        <v>59</v>
      </c>
      <c r="D38" s="32" t="s">
        <v>6</v>
      </c>
      <c r="E38" s="33"/>
      <c r="F38" s="33"/>
      <c r="G38" s="33"/>
      <c r="H38" s="33"/>
      <c r="I38" s="33"/>
      <c r="J38" s="34">
        <v>0</v>
      </c>
      <c r="K38" s="48">
        <v>231.68</v>
      </c>
      <c r="L38" s="48">
        <v>57.343600000000002</v>
      </c>
      <c r="M38" s="47">
        <f t="shared" si="1"/>
        <v>24.751208563535915</v>
      </c>
      <c r="N38" s="1"/>
    </row>
    <row r="39" spans="1:14" hidden="1" outlineLevel="2">
      <c r="A39" s="60"/>
      <c r="B39" s="32" t="s">
        <v>60</v>
      </c>
      <c r="C39" s="40" t="s">
        <v>59</v>
      </c>
      <c r="D39" s="32" t="s">
        <v>6</v>
      </c>
      <c r="E39" s="33"/>
      <c r="F39" s="33"/>
      <c r="G39" s="33"/>
      <c r="H39" s="33"/>
      <c r="I39" s="33"/>
      <c r="J39" s="34">
        <v>0</v>
      </c>
      <c r="K39" s="48">
        <v>116</v>
      </c>
      <c r="L39" s="48">
        <v>19.139600000000002</v>
      </c>
      <c r="M39" s="47">
        <f t="shared" si="1"/>
        <v>16.499655172413792</v>
      </c>
      <c r="N39" s="1"/>
    </row>
    <row r="40" spans="1:14" hidden="1" outlineLevel="2">
      <c r="A40" s="60"/>
      <c r="B40" s="32" t="s">
        <v>60</v>
      </c>
      <c r="C40" s="40" t="s">
        <v>59</v>
      </c>
      <c r="D40" s="32" t="s">
        <v>6</v>
      </c>
      <c r="E40" s="33"/>
      <c r="F40" s="33"/>
      <c r="G40" s="33"/>
      <c r="H40" s="33"/>
      <c r="I40" s="33"/>
      <c r="J40" s="34">
        <v>0</v>
      </c>
      <c r="K40" s="48">
        <v>263.45</v>
      </c>
      <c r="L40" s="48">
        <v>43.467700000000001</v>
      </c>
      <c r="M40" s="47">
        <f t="shared" si="1"/>
        <v>16.499411653065099</v>
      </c>
      <c r="N40" s="1"/>
    </row>
    <row r="41" spans="1:14" hidden="1" outlineLevel="2">
      <c r="A41" s="60"/>
      <c r="B41" s="32" t="s">
        <v>60</v>
      </c>
      <c r="C41" s="40" t="s">
        <v>59</v>
      </c>
      <c r="D41" s="32" t="s">
        <v>6</v>
      </c>
      <c r="E41" s="33"/>
      <c r="F41" s="33"/>
      <c r="G41" s="33"/>
      <c r="H41" s="33"/>
      <c r="I41" s="33"/>
      <c r="J41" s="34">
        <v>0</v>
      </c>
      <c r="K41" s="48">
        <v>240.89</v>
      </c>
      <c r="L41" s="48">
        <v>59.625300000000003</v>
      </c>
      <c r="M41" s="47">
        <f t="shared" si="1"/>
        <v>24.752086014363407</v>
      </c>
      <c r="N41" s="1"/>
    </row>
    <row r="42" spans="1:14" hidden="1" outlineLevel="2">
      <c r="A42" s="60"/>
      <c r="B42" s="32" t="s">
        <v>60</v>
      </c>
      <c r="C42" s="40" t="s">
        <v>59</v>
      </c>
      <c r="D42" s="32" t="s">
        <v>6</v>
      </c>
      <c r="E42" s="33"/>
      <c r="F42" s="33"/>
      <c r="G42" s="33"/>
      <c r="H42" s="33"/>
      <c r="I42" s="33"/>
      <c r="J42" s="34">
        <v>0</v>
      </c>
      <c r="K42" s="48">
        <v>234.08</v>
      </c>
      <c r="L42" s="48">
        <v>0</v>
      </c>
      <c r="M42" s="47">
        <f t="shared" si="1"/>
        <v>0</v>
      </c>
      <c r="N42" s="1"/>
    </row>
    <row r="43" spans="1:14" outlineLevel="1" collapsed="1">
      <c r="A43" s="60"/>
      <c r="B43" s="45" t="s">
        <v>70</v>
      </c>
      <c r="C43" s="36" t="s">
        <v>69</v>
      </c>
      <c r="D43" s="45" t="s">
        <v>6</v>
      </c>
      <c r="E43" s="46"/>
      <c r="F43" s="46"/>
      <c r="G43" s="46"/>
      <c r="H43" s="46"/>
      <c r="I43" s="46"/>
      <c r="J43" s="35">
        <v>0</v>
      </c>
      <c r="K43" s="47">
        <f>K44+K45+K46+K49+K52</f>
        <v>174175.00000000003</v>
      </c>
      <c r="L43" s="47">
        <f t="shared" ref="L43" si="9">L44+L45+L46+L49+L52</f>
        <v>32266.861300000004</v>
      </c>
      <c r="M43" s="47">
        <f t="shared" si="1"/>
        <v>18.525541151141091</v>
      </c>
      <c r="N43" s="1"/>
    </row>
    <row r="44" spans="1:14" outlineLevel="2">
      <c r="A44" s="60"/>
      <c r="B44" s="37" t="s">
        <v>72</v>
      </c>
      <c r="C44" s="39" t="s">
        <v>71</v>
      </c>
      <c r="D44" s="37" t="s">
        <v>6</v>
      </c>
      <c r="E44" s="38"/>
      <c r="F44" s="38"/>
      <c r="G44" s="38"/>
      <c r="H44" s="38"/>
      <c r="I44" s="38"/>
      <c r="J44" s="35">
        <v>0</v>
      </c>
      <c r="K44" s="48">
        <v>75406.513000000006</v>
      </c>
      <c r="L44" s="48">
        <v>15398.9805</v>
      </c>
      <c r="M44" s="48">
        <f t="shared" si="1"/>
        <v>20.42128708431326</v>
      </c>
      <c r="N44" s="1"/>
    </row>
    <row r="45" spans="1:14" outlineLevel="2">
      <c r="A45" s="60"/>
      <c r="B45" s="37" t="s">
        <v>74</v>
      </c>
      <c r="C45" s="39" t="s">
        <v>73</v>
      </c>
      <c r="D45" s="37" t="s">
        <v>6</v>
      </c>
      <c r="E45" s="38"/>
      <c r="F45" s="38"/>
      <c r="G45" s="38"/>
      <c r="H45" s="38"/>
      <c r="I45" s="38"/>
      <c r="J45" s="35">
        <v>0</v>
      </c>
      <c r="K45" s="48">
        <v>70531.486999999994</v>
      </c>
      <c r="L45" s="48">
        <v>12392.427</v>
      </c>
      <c r="M45" s="48">
        <f t="shared" si="1"/>
        <v>17.570063424297295</v>
      </c>
      <c r="N45" s="1"/>
    </row>
    <row r="46" spans="1:14" ht="17.399999999999999" customHeight="1" outlineLevel="2">
      <c r="A46" s="60"/>
      <c r="B46" s="26" t="s">
        <v>76</v>
      </c>
      <c r="C46" s="39" t="s">
        <v>75</v>
      </c>
      <c r="D46" s="37"/>
      <c r="E46" s="38"/>
      <c r="F46" s="38"/>
      <c r="G46" s="38"/>
      <c r="H46" s="38"/>
      <c r="I46" s="38"/>
      <c r="J46" s="35"/>
      <c r="K46" s="48">
        <f>K47+K48</f>
        <v>22649.599999999999</v>
      </c>
      <c r="L46" s="48">
        <f t="shared" ref="L46" si="10">L47+L48</f>
        <v>4252.3153000000002</v>
      </c>
      <c r="M46" s="48">
        <f t="shared" si="1"/>
        <v>18.774350540406896</v>
      </c>
      <c r="N46" s="1"/>
    </row>
    <row r="47" spans="1:14" ht="17.399999999999999" hidden="1" customHeight="1" outlineLevel="2">
      <c r="A47" s="60"/>
      <c r="B47" s="32" t="s">
        <v>76</v>
      </c>
      <c r="C47" s="40" t="s">
        <v>75</v>
      </c>
      <c r="D47" s="32" t="s">
        <v>6</v>
      </c>
      <c r="E47" s="33"/>
      <c r="F47" s="33"/>
      <c r="G47" s="33"/>
      <c r="H47" s="33"/>
      <c r="I47" s="33"/>
      <c r="J47" s="34">
        <v>0</v>
      </c>
      <c r="K47" s="48">
        <v>9618.4</v>
      </c>
      <c r="L47" s="48">
        <v>1938.3153</v>
      </c>
      <c r="M47" s="48">
        <f t="shared" si="1"/>
        <v>20.152159402811279</v>
      </c>
      <c r="N47" s="1"/>
    </row>
    <row r="48" spans="1:14" ht="16.8" hidden="1" customHeight="1" outlineLevel="2">
      <c r="A48" s="60"/>
      <c r="B48" s="32" t="s">
        <v>76</v>
      </c>
      <c r="C48" s="40" t="s">
        <v>75</v>
      </c>
      <c r="D48" s="32" t="s">
        <v>6</v>
      </c>
      <c r="E48" s="33"/>
      <c r="F48" s="33"/>
      <c r="G48" s="33"/>
      <c r="H48" s="33"/>
      <c r="I48" s="33"/>
      <c r="J48" s="34">
        <v>0</v>
      </c>
      <c r="K48" s="48">
        <v>13031.2</v>
      </c>
      <c r="L48" s="48">
        <v>2314</v>
      </c>
      <c r="M48" s="48">
        <f t="shared" si="1"/>
        <v>17.757382282521945</v>
      </c>
      <c r="N48" s="1"/>
    </row>
    <row r="49" spans="1:14" outlineLevel="2">
      <c r="A49" s="60"/>
      <c r="B49" s="37" t="s">
        <v>78</v>
      </c>
      <c r="C49" s="39" t="s">
        <v>77</v>
      </c>
      <c r="D49" s="37"/>
      <c r="E49" s="38"/>
      <c r="F49" s="38"/>
      <c r="G49" s="38"/>
      <c r="H49" s="38"/>
      <c r="I49" s="38"/>
      <c r="J49" s="35"/>
      <c r="K49" s="48">
        <f>K50+K51</f>
        <v>4295.2</v>
      </c>
      <c r="L49" s="48">
        <f t="shared" ref="L49" si="11">L50+L51</f>
        <v>2.5</v>
      </c>
      <c r="M49" s="48">
        <f t="shared" si="1"/>
        <v>5.8204507357049733E-2</v>
      </c>
      <c r="N49" s="1"/>
    </row>
    <row r="50" spans="1:14" hidden="1" outlineLevel="2">
      <c r="A50" s="60"/>
      <c r="B50" s="32" t="s">
        <v>78</v>
      </c>
      <c r="C50" s="40" t="s">
        <v>77</v>
      </c>
      <c r="D50" s="32" t="s">
        <v>6</v>
      </c>
      <c r="E50" s="33"/>
      <c r="F50" s="33"/>
      <c r="G50" s="33"/>
      <c r="H50" s="33"/>
      <c r="I50" s="33"/>
      <c r="J50" s="34">
        <v>0</v>
      </c>
      <c r="K50" s="48">
        <v>4107.5</v>
      </c>
      <c r="L50" s="48">
        <v>0</v>
      </c>
      <c r="M50" s="48">
        <f t="shared" si="1"/>
        <v>0</v>
      </c>
      <c r="N50" s="1"/>
    </row>
    <row r="51" spans="1:14" hidden="1" outlineLevel="2">
      <c r="A51" s="60"/>
      <c r="B51" s="32" t="s">
        <v>78</v>
      </c>
      <c r="C51" s="40" t="s">
        <v>77</v>
      </c>
      <c r="D51" s="32" t="s">
        <v>6</v>
      </c>
      <c r="E51" s="33"/>
      <c r="F51" s="33"/>
      <c r="G51" s="33"/>
      <c r="H51" s="33"/>
      <c r="I51" s="33"/>
      <c r="J51" s="34">
        <v>0</v>
      </c>
      <c r="K51" s="48">
        <v>187.7</v>
      </c>
      <c r="L51" s="48">
        <v>2.5</v>
      </c>
      <c r="M51" s="48">
        <f t="shared" si="1"/>
        <v>1.3319126265316996</v>
      </c>
      <c r="N51" s="1"/>
    </row>
    <row r="52" spans="1:14" outlineLevel="2">
      <c r="A52" s="60"/>
      <c r="B52" s="37" t="s">
        <v>80</v>
      </c>
      <c r="C52" s="39" t="s">
        <v>79</v>
      </c>
      <c r="D52" s="37" t="s">
        <v>6</v>
      </c>
      <c r="E52" s="38"/>
      <c r="F52" s="38"/>
      <c r="G52" s="38"/>
      <c r="H52" s="38"/>
      <c r="I52" s="38"/>
      <c r="J52" s="35">
        <v>0</v>
      </c>
      <c r="K52" s="48">
        <v>1292.2</v>
      </c>
      <c r="L52" s="48">
        <v>220.63849999999999</v>
      </c>
      <c r="M52" s="48">
        <f t="shared" si="1"/>
        <v>17.074640148583807</v>
      </c>
      <c r="N52" s="1"/>
    </row>
    <row r="53" spans="1:14" outlineLevel="1">
      <c r="A53" s="60"/>
      <c r="B53" s="45" t="s">
        <v>82</v>
      </c>
      <c r="C53" s="36" t="s">
        <v>81</v>
      </c>
      <c r="D53" s="45" t="s">
        <v>6</v>
      </c>
      <c r="E53" s="46"/>
      <c r="F53" s="46"/>
      <c r="G53" s="46"/>
      <c r="H53" s="46"/>
      <c r="I53" s="46"/>
      <c r="J53" s="35">
        <v>0</v>
      </c>
      <c r="K53" s="47">
        <f>K54+K55</f>
        <v>15408.800000000001</v>
      </c>
      <c r="L53" s="47">
        <f t="shared" ref="L53" si="12">L54+L55</f>
        <v>3154.9280000000003</v>
      </c>
      <c r="M53" s="47">
        <f t="shared" si="1"/>
        <v>20.474845542806708</v>
      </c>
      <c r="N53" s="1"/>
    </row>
    <row r="54" spans="1:14" outlineLevel="2">
      <c r="A54" s="60"/>
      <c r="B54" s="37" t="s">
        <v>84</v>
      </c>
      <c r="C54" s="39" t="s">
        <v>83</v>
      </c>
      <c r="D54" s="37" t="s">
        <v>6</v>
      </c>
      <c r="E54" s="38"/>
      <c r="F54" s="38"/>
      <c r="G54" s="38"/>
      <c r="H54" s="38"/>
      <c r="I54" s="38"/>
      <c r="J54" s="35">
        <v>0</v>
      </c>
      <c r="K54" s="48">
        <v>14103.6</v>
      </c>
      <c r="L54" s="48">
        <v>2907.8</v>
      </c>
      <c r="M54" s="48">
        <f t="shared" si="1"/>
        <v>20.617431010522136</v>
      </c>
      <c r="N54" s="1"/>
    </row>
    <row r="55" spans="1:14" ht="15.6" customHeight="1" outlineLevel="2">
      <c r="A55" s="60"/>
      <c r="B55" s="37" t="s">
        <v>86</v>
      </c>
      <c r="C55" s="39" t="s">
        <v>85</v>
      </c>
      <c r="D55" s="37" t="s">
        <v>6</v>
      </c>
      <c r="E55" s="38"/>
      <c r="F55" s="38"/>
      <c r="G55" s="38"/>
      <c r="H55" s="38"/>
      <c r="I55" s="38"/>
      <c r="J55" s="35">
        <v>0</v>
      </c>
      <c r="K55" s="48">
        <v>1305.2</v>
      </c>
      <c r="L55" s="48">
        <v>247.12799999999999</v>
      </c>
      <c r="M55" s="48">
        <f t="shared" si="1"/>
        <v>18.934109714986207</v>
      </c>
      <c r="N55" s="1"/>
    </row>
    <row r="56" spans="1:14" outlineLevel="2">
      <c r="A56" s="60"/>
      <c r="B56" s="45" t="s">
        <v>58</v>
      </c>
      <c r="C56" s="36" t="s">
        <v>57</v>
      </c>
      <c r="D56" s="45" t="s">
        <v>6</v>
      </c>
      <c r="E56" s="46"/>
      <c r="F56" s="46"/>
      <c r="G56" s="46"/>
      <c r="H56" s="46"/>
      <c r="I56" s="46"/>
      <c r="J56" s="35">
        <v>0</v>
      </c>
      <c r="K56" s="47">
        <f>K57+K60+K61</f>
        <v>65004.9</v>
      </c>
      <c r="L56" s="47">
        <f t="shared" ref="L56" si="13">L57+L60+L61</f>
        <v>19507.7464</v>
      </c>
      <c r="M56" s="47">
        <f t="shared" si="1"/>
        <v>30.009655272141021</v>
      </c>
      <c r="N56" s="1"/>
    </row>
    <row r="57" spans="1:14" outlineLevel="2">
      <c r="A57" s="60"/>
      <c r="B57" s="37" t="s">
        <v>60</v>
      </c>
      <c r="C57" s="39" t="s">
        <v>59</v>
      </c>
      <c r="D57" s="45"/>
      <c r="E57" s="46"/>
      <c r="F57" s="46"/>
      <c r="G57" s="46"/>
      <c r="H57" s="46"/>
      <c r="I57" s="46"/>
      <c r="J57" s="35"/>
      <c r="K57" s="48">
        <f>K58+K59</f>
        <v>2636.6</v>
      </c>
      <c r="L57" s="48">
        <f t="shared" ref="L57" si="14">L58+L59</f>
        <v>435.42280000000005</v>
      </c>
      <c r="M57" s="48">
        <f t="shared" si="1"/>
        <v>16.514556625957674</v>
      </c>
      <c r="N57" s="1"/>
    </row>
    <row r="58" spans="1:14" hidden="1" outlineLevel="2">
      <c r="A58" s="60"/>
      <c r="B58" s="32" t="s">
        <v>60</v>
      </c>
      <c r="C58" s="40" t="s">
        <v>59</v>
      </c>
      <c r="D58" s="32" t="s">
        <v>6</v>
      </c>
      <c r="E58" s="33"/>
      <c r="F58" s="33"/>
      <c r="G58" s="33"/>
      <c r="H58" s="33"/>
      <c r="I58" s="33"/>
      <c r="J58" s="34">
        <v>0</v>
      </c>
      <c r="K58" s="49">
        <v>1550.5</v>
      </c>
      <c r="L58" s="49">
        <v>255.8466</v>
      </c>
      <c r="M58" s="48">
        <f t="shared" si="1"/>
        <v>16.500909384069654</v>
      </c>
      <c r="N58" s="1"/>
    </row>
    <row r="59" spans="1:14" hidden="1" outlineLevel="2">
      <c r="A59" s="60"/>
      <c r="B59" s="32" t="s">
        <v>60</v>
      </c>
      <c r="C59" s="40" t="s">
        <v>59</v>
      </c>
      <c r="D59" s="32"/>
      <c r="E59" s="33"/>
      <c r="F59" s="33"/>
      <c r="G59" s="33"/>
      <c r="H59" s="33"/>
      <c r="I59" s="33"/>
      <c r="J59" s="34"/>
      <c r="K59" s="49">
        <f>K38+K39+K40+K41+K42</f>
        <v>1086.0999999999999</v>
      </c>
      <c r="L59" s="49">
        <f>L38+L39+L40+L41+L42</f>
        <v>179.57620000000003</v>
      </c>
      <c r="M59" s="48">
        <f t="shared" si="1"/>
        <v>16.534039222907655</v>
      </c>
      <c r="N59" s="1"/>
    </row>
    <row r="60" spans="1:14" outlineLevel="2">
      <c r="A60" s="60"/>
      <c r="B60" s="37" t="s">
        <v>62</v>
      </c>
      <c r="C60" s="39" t="s">
        <v>61</v>
      </c>
      <c r="D60" s="37" t="s">
        <v>6</v>
      </c>
      <c r="E60" s="38"/>
      <c r="F60" s="38"/>
      <c r="G60" s="38"/>
      <c r="H60" s="38"/>
      <c r="I60" s="38"/>
      <c r="J60" s="35">
        <v>0</v>
      </c>
      <c r="K60" s="48">
        <v>60385</v>
      </c>
      <c r="L60" s="48">
        <v>18848.331699999999</v>
      </c>
      <c r="M60" s="48">
        <f t="shared" si="1"/>
        <v>31.213598907013331</v>
      </c>
      <c r="N60" s="1"/>
    </row>
    <row r="61" spans="1:14" ht="15.6" customHeight="1" outlineLevel="2">
      <c r="A61" s="60"/>
      <c r="B61" s="37" t="s">
        <v>64</v>
      </c>
      <c r="C61" s="39" t="s">
        <v>63</v>
      </c>
      <c r="D61" s="37" t="s">
        <v>6</v>
      </c>
      <c r="E61" s="38"/>
      <c r="F61" s="38"/>
      <c r="G61" s="38"/>
      <c r="H61" s="38"/>
      <c r="I61" s="38"/>
      <c r="J61" s="35">
        <v>0</v>
      </c>
      <c r="K61" s="48">
        <v>1983.3</v>
      </c>
      <c r="L61" s="48">
        <v>223.99189999999999</v>
      </c>
      <c r="M61" s="48">
        <f t="shared" si="1"/>
        <v>11.29389905712701</v>
      </c>
      <c r="N61" s="1"/>
    </row>
    <row r="62" spans="1:14" outlineLevel="1">
      <c r="A62" s="60"/>
      <c r="B62" s="45" t="s">
        <v>88</v>
      </c>
      <c r="C62" s="36" t="s">
        <v>87</v>
      </c>
      <c r="D62" s="45" t="s">
        <v>6</v>
      </c>
      <c r="E62" s="46"/>
      <c r="F62" s="46"/>
      <c r="G62" s="46"/>
      <c r="H62" s="46"/>
      <c r="I62" s="46"/>
      <c r="J62" s="35">
        <v>0</v>
      </c>
      <c r="K62" s="47">
        <f>K63</f>
        <v>11254.1</v>
      </c>
      <c r="L62" s="47">
        <f t="shared" ref="L62" si="15">L63</f>
        <v>2159.5</v>
      </c>
      <c r="M62" s="47">
        <f t="shared" si="1"/>
        <v>19.188562390595425</v>
      </c>
      <c r="N62" s="1"/>
    </row>
    <row r="63" spans="1:14" outlineLevel="2">
      <c r="A63" s="60"/>
      <c r="B63" s="37" t="s">
        <v>90</v>
      </c>
      <c r="C63" s="39" t="s">
        <v>89</v>
      </c>
      <c r="D63" s="37" t="s">
        <v>6</v>
      </c>
      <c r="E63" s="38"/>
      <c r="F63" s="38"/>
      <c r="G63" s="38"/>
      <c r="H63" s="38"/>
      <c r="I63" s="38"/>
      <c r="J63" s="35">
        <v>0</v>
      </c>
      <c r="K63" s="48">
        <v>11254.1</v>
      </c>
      <c r="L63" s="48">
        <v>2159.5</v>
      </c>
      <c r="M63" s="48">
        <f t="shared" si="1"/>
        <v>19.188562390595425</v>
      </c>
      <c r="N63" s="1"/>
    </row>
    <row r="64" spans="1:14" ht="15.6" customHeight="1" outlineLevel="2">
      <c r="A64" s="60"/>
      <c r="B64" s="45" t="s">
        <v>66</v>
      </c>
      <c r="C64" s="36" t="s">
        <v>65</v>
      </c>
      <c r="D64" s="45" t="s">
        <v>6</v>
      </c>
      <c r="E64" s="46"/>
      <c r="F64" s="46"/>
      <c r="G64" s="46"/>
      <c r="H64" s="46"/>
      <c r="I64" s="46"/>
      <c r="J64" s="35">
        <v>0</v>
      </c>
      <c r="K64" s="47">
        <f>K65</f>
        <v>230.4</v>
      </c>
      <c r="L64" s="47">
        <f t="shared" ref="L64" si="16">L65</f>
        <v>75</v>
      </c>
      <c r="M64" s="47">
        <f t="shared" si="1"/>
        <v>32.552083333333336</v>
      </c>
      <c r="N64" s="1"/>
    </row>
    <row r="65" spans="1:14" ht="14.4" customHeight="1" outlineLevel="2">
      <c r="A65" s="60"/>
      <c r="B65" s="37" t="s">
        <v>68</v>
      </c>
      <c r="C65" s="39" t="s">
        <v>67</v>
      </c>
      <c r="D65" s="37" t="s">
        <v>6</v>
      </c>
      <c r="E65" s="38"/>
      <c r="F65" s="38"/>
      <c r="G65" s="38"/>
      <c r="H65" s="38"/>
      <c r="I65" s="38"/>
      <c r="J65" s="35">
        <v>0</v>
      </c>
      <c r="K65" s="48">
        <v>230.4</v>
      </c>
      <c r="L65" s="48">
        <v>75</v>
      </c>
      <c r="M65" s="48">
        <f t="shared" si="1"/>
        <v>32.552083333333336</v>
      </c>
      <c r="N65" s="1"/>
    </row>
    <row r="66" spans="1:14" ht="25.8" customHeight="1" outlineLevel="1">
      <c r="A66" s="60"/>
      <c r="B66" s="45" t="s">
        <v>96</v>
      </c>
      <c r="C66" s="36" t="s">
        <v>95</v>
      </c>
      <c r="D66" s="45" t="s">
        <v>6</v>
      </c>
      <c r="E66" s="46"/>
      <c r="F66" s="46"/>
      <c r="G66" s="46"/>
      <c r="H66" s="46"/>
      <c r="I66" s="46"/>
      <c r="J66" s="35">
        <v>0</v>
      </c>
      <c r="K66" s="47">
        <f>K67</f>
        <v>8.5</v>
      </c>
      <c r="L66" s="47">
        <f t="shared" ref="L66" si="17">L67</f>
        <v>0</v>
      </c>
      <c r="M66" s="47">
        <f t="shared" si="1"/>
        <v>0</v>
      </c>
      <c r="N66" s="1"/>
    </row>
    <row r="67" spans="1:14" ht="26.4" outlineLevel="2">
      <c r="A67" s="60"/>
      <c r="B67" s="53" t="s">
        <v>98</v>
      </c>
      <c r="C67" s="55" t="s">
        <v>97</v>
      </c>
      <c r="D67" s="53" t="s">
        <v>6</v>
      </c>
      <c r="E67" s="56"/>
      <c r="F67" s="56"/>
      <c r="G67" s="56"/>
      <c r="H67" s="56"/>
      <c r="I67" s="56"/>
      <c r="J67" s="35">
        <v>0</v>
      </c>
      <c r="K67" s="48">
        <v>8.5</v>
      </c>
      <c r="L67" s="48">
        <v>0</v>
      </c>
      <c r="M67" s="48">
        <f t="shared" si="1"/>
        <v>0</v>
      </c>
      <c r="N67" s="1"/>
    </row>
    <row r="68" spans="1:14" ht="12.75" customHeight="1">
      <c r="A68" s="60"/>
      <c r="B68" s="66"/>
      <c r="C68" s="57" t="s">
        <v>99</v>
      </c>
      <c r="D68" s="58"/>
      <c r="E68" s="58"/>
      <c r="F68" s="58"/>
      <c r="G68" s="58"/>
      <c r="H68" s="58"/>
      <c r="I68" s="59"/>
      <c r="J68" s="54">
        <v>0</v>
      </c>
      <c r="K68" s="50">
        <f>K5+K17+K19+K23+K29+K31+K36+K43+K53+K56+K62+K64+K66</f>
        <v>360585.82340000005</v>
      </c>
      <c r="L68" s="50">
        <f>L5+L17+L19+L23+L29+L31+L36+L43+L53+L56+L62+L64+L66</f>
        <v>71369.887900000002</v>
      </c>
      <c r="M68" s="47">
        <f t="shared" si="1"/>
        <v>19.79276035509276</v>
      </c>
      <c r="N68" s="1"/>
    </row>
    <row r="69" spans="1:14" ht="12.75" customHeight="1">
      <c r="B69" s="1"/>
      <c r="C69" s="1"/>
      <c r="D69" s="1"/>
      <c r="E69" s="1"/>
      <c r="F69" s="1"/>
      <c r="G69" s="1"/>
      <c r="H69" s="1"/>
      <c r="I69" s="1"/>
      <c r="J69" s="1"/>
      <c r="K69" s="51"/>
      <c r="L69" s="51"/>
      <c r="M69" s="51"/>
      <c r="N69" s="1"/>
    </row>
    <row r="70" spans="1:14">
      <c r="A70" s="60" t="s">
        <v>103</v>
      </c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1"/>
    </row>
    <row r="72" spans="1:14">
      <c r="A72" s="61" t="s">
        <v>101</v>
      </c>
      <c r="B72" s="61"/>
      <c r="C72" s="61"/>
    </row>
    <row r="73" spans="1:14">
      <c r="A73" s="61" t="s">
        <v>102</v>
      </c>
      <c r="B73" s="61"/>
      <c r="C73" s="61"/>
    </row>
  </sheetData>
  <mergeCells count="14">
    <mergeCell ref="B3:B4"/>
    <mergeCell ref="M3:M4"/>
    <mergeCell ref="B2:M2"/>
    <mergeCell ref="H3:H4"/>
    <mergeCell ref="I3:I4"/>
    <mergeCell ref="J3:J4"/>
    <mergeCell ref="K3:K4"/>
    <mergeCell ref="C3:C4"/>
    <mergeCell ref="C1:M1"/>
    <mergeCell ref="L3:L4"/>
    <mergeCell ref="D3:D4"/>
    <mergeCell ref="E3:E4"/>
    <mergeCell ref="F3:F4"/>
    <mergeCell ref="G3:G4"/>
  </mergeCells>
  <pageMargins left="0.98425196850393704" right="0.39370078740157483" top="0.59055118110236227" bottom="0.39370078740157483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6D8C8B7-B93B-4AF2-8F58-CC1D55040C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2018-04-04T03:34:18Z</cp:lastPrinted>
  <dcterms:created xsi:type="dcterms:W3CDTF">2018-04-03T10:43:55Z</dcterms:created>
  <dcterms:modified xsi:type="dcterms:W3CDTF">2018-04-04T03:37:36Z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  СБР(4).xlsx</vt:lpwstr>
  </property>
  <property fmtid="{D5CDD505-2E9C-101B-9397-08002B2CF9AE}" pid="3" name="Название отчета">
    <vt:lpwstr>  СБР(4).xlsx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